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20" windowHeight="123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Položky!$A$1:$G$20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13" i="3" l="1"/>
  <c r="G17" i="3" l="1"/>
  <c r="G16" i="3" l="1"/>
  <c r="G18" i="3" l="1"/>
  <c r="G14" i="3" l="1"/>
  <c r="G9" i="3" l="1"/>
  <c r="G12" i="3" l="1"/>
  <c r="G11" i="3"/>
  <c r="G10" i="3"/>
  <c r="BE19" i="3" l="1"/>
  <c r="BD19" i="3"/>
  <c r="BC19" i="3"/>
  <c r="BB19" i="3"/>
  <c r="G19" i="3"/>
  <c r="BA19" i="3" s="1"/>
  <c r="BE15" i="3"/>
  <c r="BD15" i="3"/>
  <c r="BC15" i="3"/>
  <c r="BB15" i="3"/>
  <c r="G15" i="3"/>
  <c r="BA15" i="3" s="1"/>
  <c r="BE8" i="3"/>
  <c r="BD8" i="3"/>
  <c r="BC8" i="3"/>
  <c r="BB8" i="3"/>
  <c r="BB20" i="3" s="1"/>
  <c r="F7" i="2" s="1"/>
  <c r="F8" i="2" s="1"/>
  <c r="C17" i="1" s="1"/>
  <c r="G8" i="3"/>
  <c r="B7" i="2"/>
  <c r="A7" i="2"/>
  <c r="BC20" i="3"/>
  <c r="G7" i="2" s="1"/>
  <c r="G8" i="2" s="1"/>
  <c r="C14" i="1" s="1"/>
  <c r="C20" i="3"/>
  <c r="C4" i="3"/>
  <c r="C3" i="3"/>
  <c r="C2" i="2"/>
  <c r="C1" i="2"/>
  <c r="F31" i="1"/>
  <c r="G8" i="1"/>
  <c r="BE20" i="3" l="1"/>
  <c r="I7" i="2" s="1"/>
  <c r="I8" i="2" s="1"/>
  <c r="C20" i="1" s="1"/>
  <c r="BD20" i="3"/>
  <c r="H7" i="2" s="1"/>
  <c r="H8" i="2" s="1"/>
  <c r="C15" i="1" s="1"/>
  <c r="BA8" i="3"/>
  <c r="BA20" i="3" s="1"/>
  <c r="G20" i="3"/>
  <c r="E7" i="2" s="1"/>
  <c r="E8" i="2" l="1"/>
  <c r="C16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<sst xmlns="http://schemas.openxmlformats.org/spreadsheetml/2006/main" count="123" uniqueCount="76">
  <si>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</si>
  <si>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</si>
  <si>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</si>
  <si>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</si>
  <si>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</si>
  <si>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</si>
  <si>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</si>
  <si>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</si>
  <si>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</si>
  <si>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</si>
  <si>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</si>
  <si>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</si>
  <si>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</si>
  <si>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</si>
  <si>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</si>
  <si>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</si>
  <si>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</si>
  <si>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</si>
  <si>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</si>
  <si>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</si>
  <si>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</si>
  <si>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</si>
  <si>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</si>
  <si>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</si>
  <si>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</si>
  <si>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</si>
  <si>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</si>
  <si>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</si>
  <si>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</si>
  <si>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</si>
  <si>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</si>
  <si>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</si>
  <si>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</si>
  <si>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</si>
  <si>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</si>
  <si>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</si>
  <si>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</si>
  <si>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</si>
  <si>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</si>
  <si>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</si>
  <si>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</si>
  <si>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</si>
  <si>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</si>
  <si>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</si>
  <si>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</si>
  <si>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</si>
  <si>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</si>
  <si>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</si>
  <si>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</si>
  <si>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</si>
  <si>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</si>
  <si>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</si>
  <si>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</si>
  <si>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</si>
  <si>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</si>
  <si>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</si>
  <si>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</si>
  <si>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Vedlejší a ostatní rozpočtové náklady</t>
  </si>
  <si>
    <t>kpl</t>
  </si>
  <si>
    <t xml:space="preserve">Bezpečnostní opatření při výstavbě </t>
  </si>
  <si>
    <t>Zajištění a zabezpečení staveniště, zřízení a likvidace zařízení staveniště</t>
  </si>
  <si>
    <t xml:space="preserve">Fotodokumentace stavby </t>
  </si>
  <si>
    <t xml:space="preserve">Vytýčení inženýrských sítí a zařízení, včetně zajištění případné aktualizace vyjádření správců sítí, která pozbudou platnosti v období mezi předáním staveniště a vytyčením sítí zajištění všech nezbytných opatření, jimiž bude předejito porušení jakékoliv inženýrské sítě během výstavby </t>
  </si>
  <si>
    <t>VRN</t>
  </si>
  <si>
    <t>VRN + OST</t>
  </si>
  <si>
    <t>Vytýčení stavby před zahájením odborně způsobilou osobou v oboru zeměměřičství, včetně vytýčení hranic pozemků</t>
  </si>
  <si>
    <t xml:space="preserve">Údržba dotčených komunikací po celou dobu stavby, čištění komunikace  včetně uvedení všech povrchů do původního stavu a jejich protokolární předání   </t>
  </si>
  <si>
    <t>10</t>
  </si>
  <si>
    <t>OPRAVA  A ODBAHNĚNÍ NÁVESNÍHO  RYBNÍKA, k.ú. PTÁČOV</t>
  </si>
  <si>
    <t>Vodočetná lať</t>
  </si>
  <si>
    <t>Město Třebíč</t>
  </si>
  <si>
    <t>Projednání a zajištění zvláštního užívání komunikací a veřejných ploch, včetně zajištění dopravního značení</t>
  </si>
  <si>
    <t>Dokumentace skutečného provedení stavby v počtu vyhotovení dle obchodních podmínek</t>
  </si>
  <si>
    <t>Geodetické zaměření  skutečného provedení stavby v počtu vyhotovení dle obchodních podmínek, zaměření sedimentu po vypuštění rybníka před zahájením odbahnění</t>
  </si>
  <si>
    <t>Geometrický plán v počtu vyhotovení dle obchodních podmínek</t>
  </si>
  <si>
    <t>Pamětní deska - materiál plast, rozměry 30 x 40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</si>
</sst>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5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5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9" fillId="0" borderId="56" xfId="1" applyFill="1" applyBorder="1" applyAlignment="1">
      <alignment horizontal="center"/>
    </xf>
    <xf numFmtId="49" fontId="3" fillId="0" borderId="56" xfId="1" applyNumberFormat="1" applyFont="1" applyFill="1" applyBorder="1" applyAlignment="1">
      <alignment horizontal="left"/>
    </xf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2" fillId="2" borderId="0" xfId="0" applyFont="1" applyFill="1" applyBorder="1"/>
    <xf numFmtId="0" fontId="2" fillId="0" borderId="48" xfId="1" applyFont="1" applyFill="1" applyBorder="1"/>
    <xf numFmtId="0" fontId="1" fillId="0" borderId="0" xfId="0" applyFont="1" applyFill="1" applyBorder="1" applyAlignment="1">
      <alignment horizontal="centerContinuous"/>
    </xf>
    <xf numFmtId="3" fontId="1" fillId="0" borderId="0" xfId="0" applyNumberFormat="1" applyFont="1" applyFill="1" applyBorder="1" applyAlignment="1">
      <alignment horizontal="centerContinuous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right"/>
    </xf>
    <xf numFmtId="0" fontId="7" fillId="0" borderId="0" xfId="0" applyFont="1" applyFill="1" applyBorder="1"/>
    <xf numFmtId="3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4" fontId="0" fillId="0" borderId="0" xfId="0" applyNumberFormat="1" applyFill="1" applyBorder="1"/>
    <xf numFmtId="0" fontId="5" fillId="0" borderId="0" xfId="0" applyFont="1" applyBorder="1"/>
    <xf numFmtId="3" fontId="10" fillId="0" borderId="0" xfId="0" applyNumberFormat="1" applyFont="1" applyBorder="1"/>
    <xf numFmtId="4" fontId="10" fillId="0" borderId="0" xfId="0" applyNumberFormat="1" applyFont="1" applyBorder="1"/>
    <xf numFmtId="4" fontId="0" fillId="0" borderId="0" xfId="0" applyNumberFormat="1" applyBorder="1"/>
    <xf numFmtId="49" fontId="17" fillId="0" borderId="61" xfId="1" applyNumberFormat="1" applyFont="1" applyFill="1" applyBorder="1" applyAlignment="1">
      <alignment horizontal="center" shrinkToFit="1"/>
    </xf>
    <xf numFmtId="4" fontId="17" fillId="0" borderId="61" xfId="1" applyNumberFormat="1" applyFont="1" applyFill="1" applyBorder="1" applyAlignment="1">
      <alignment horizontal="right"/>
    </xf>
    <xf numFmtId="4" fontId="17" fillId="0" borderId="62" xfId="1" applyNumberFormat="1" applyFont="1" applyFill="1" applyBorder="1"/>
    <xf numFmtId="49" fontId="17" fillId="0" borderId="64" xfId="1" applyNumberFormat="1" applyFont="1" applyFill="1" applyBorder="1" applyAlignment="1">
      <alignment horizontal="center" shrinkToFit="1"/>
    </xf>
    <xf numFmtId="4" fontId="17" fillId="0" borderId="64" xfId="1" applyNumberFormat="1" applyFont="1" applyFill="1" applyBorder="1" applyAlignment="1">
      <alignment horizontal="right"/>
    </xf>
    <xf numFmtId="4" fontId="17" fillId="0" borderId="65" xfId="1" applyNumberFormat="1" applyFont="1" applyFill="1" applyBorder="1"/>
    <xf numFmtId="0" fontId="7" fillId="0" borderId="60" xfId="1" applyFont="1" applyFill="1" applyBorder="1" applyAlignment="1">
      <alignment horizontal="center"/>
    </xf>
    <xf numFmtId="49" fontId="8" fillId="0" borderId="61" xfId="1" applyNumberFormat="1" applyFont="1" applyFill="1" applyBorder="1" applyAlignment="1">
      <alignment horizontal="left"/>
    </xf>
    <xf numFmtId="0" fontId="8" fillId="0" borderId="61" xfId="1" applyFont="1" applyFill="1" applyBorder="1" applyAlignment="1">
      <alignment wrapText="1"/>
    </xf>
    <xf numFmtId="0" fontId="7" fillId="0" borderId="63" xfId="1" applyFont="1" applyFill="1" applyBorder="1" applyAlignment="1">
      <alignment horizontal="center"/>
    </xf>
    <xf numFmtId="49" fontId="8" fillId="0" borderId="64" xfId="1" applyNumberFormat="1" applyFont="1" applyFill="1" applyBorder="1" applyAlignment="1">
      <alignment horizontal="left"/>
    </xf>
    <xf numFmtId="0" fontId="8" fillId="0" borderId="64" xfId="1" applyFont="1" applyFill="1" applyBorder="1" applyAlignment="1">
      <alignment wrapText="1"/>
    </xf>
    <xf numFmtId="4" fontId="9" fillId="0" borderId="66" xfId="1" applyNumberFormat="1" applyFill="1" applyBorder="1" applyAlignment="1">
      <alignment horizontal="right"/>
    </xf>
    <xf numFmtId="0" fontId="3" fillId="0" borderId="19" xfId="1" applyFont="1" applyFill="1" applyBorder="1"/>
    <xf numFmtId="4" fontId="5" fillId="0" borderId="67" xfId="1" applyNumberFormat="1" applyFont="1" applyFill="1" applyBorder="1"/>
    <xf numFmtId="0" fontId="9" fillId="0" borderId="68" xfId="1" applyFill="1" applyBorder="1" applyAlignment="1">
      <alignment horizontal="center"/>
    </xf>
    <xf numFmtId="4" fontId="9" fillId="0" borderId="69" xfId="1" applyNumberFormat="1" applyFill="1" applyBorder="1" applyAlignment="1">
      <alignment horizontal="right"/>
    </xf>
    <xf numFmtId="0" fontId="3" fillId="3" borderId="0" xfId="0" applyFont="1" applyFill="1" applyBorder="1"/>
    <xf numFmtId="0" fontId="0" fillId="3" borderId="0" xfId="0" applyFill="1" applyBorder="1"/>
    <xf numFmtId="49" fontId="0" fillId="3" borderId="13" xfId="0" applyNumberFormat="1" applyFill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0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20" fillId="0" borderId="57" xfId="1" applyFont="1" applyFill="1" applyBorder="1" applyAlignment="1"/>
    <xf numFmtId="0" fontId="10" fillId="0" borderId="58" xfId="0" applyFont="1" applyBorder="1" applyAlignment="1"/>
    <xf numFmtId="0" fontId="10" fillId="0" borderId="59" xfId="0" applyFont="1" applyBorder="1" applyAlignment="1"/>
    <xf numFmtId="4" fontId="17" fillId="4" borderId="61" xfId="1" applyNumberFormat="1" applyFont="1" applyFill="1" applyBorder="1" applyAlignment="1" applyProtection="1">
      <alignment horizontal="right"/>
      <protection locked="0"/>
    </xf>
    <xf numFmtId="4" fontId="17" fillId="4" borderId="64" xfId="1" applyNumberFormat="1" applyFont="1" applyFill="1" applyBorder="1" applyAlignment="1" applyProtection="1">
      <alignment horizontal="right"/>
      <protection locked="0"/>
    </xf>
    <xf numFmtId="0" fontId="0" fillId="0" borderId="39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7" xfId="0" applyBorder="1" applyProtection="1">
      <protection locked="0"/>
    </xf>
    <xf numFmtId="0" fontId="5" fillId="0" borderId="19" xfId="0" applyFont="1" applyBorder="1" applyAlignment="1" applyProtection="1">
      <alignment horizontal="left"/>
      <protection locked="0"/>
    </xf>
    <xf numFmtId="0" fontId="5" fillId="0" borderId="20" xfId="0" applyFont="1" applyBorder="1" applyAlignment="1" applyProtection="1">
      <alignment horizontal="left"/>
      <protection locked="0"/>
    </xf>
    <xf numFmtId="0" fontId="5" fillId="0" borderId="21" xfId="0" applyFont="1" applyBorder="1" applyAlignment="1" applyProtection="1">
      <alignment horizontal="lef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>
      <selection activeCell="B23" sqref="B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133" t="s">
        <v>57</v>
      </c>
      <c r="D4" s="9"/>
      <c r="E4" s="9"/>
      <c r="F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168" t="s">
        <v>68</v>
      </c>
      <c r="D6" s="169"/>
      <c r="E6" s="169"/>
      <c r="F6" s="170"/>
      <c r="G6" s="11"/>
    </row>
    <row r="7" spans="1:57" x14ac:dyDescent="0.2">
      <c r="A7" s="12" t="s">
        <v>8</v>
      </c>
      <c r="B7" s="14"/>
      <c r="C7" s="172"/>
      <c r="D7" s="173"/>
      <c r="E7" s="17" t="s">
        <v>9</v>
      </c>
      <c r="F7" s="18"/>
      <c r="G7" s="19">
        <v>0</v>
      </c>
      <c r="H7" s="20"/>
      <c r="I7" s="20"/>
    </row>
    <row r="8" spans="1:57" x14ac:dyDescent="0.2">
      <c r="A8" s="12" t="s">
        <v>10</v>
      </c>
      <c r="B8" s="14"/>
      <c r="C8" s="172" t="s">
        <v>70</v>
      </c>
      <c r="D8" s="173"/>
      <c r="E8" s="15" t="s">
        <v>11</v>
      </c>
      <c r="F8" s="14"/>
      <c r="G8" s="21">
        <f>IF(PocetMJ=0,,ROUND((F30+F32)/PocetMJ,1))</f>
        <v>0</v>
      </c>
    </row>
    <row r="9" spans="1:57" x14ac:dyDescent="0.2">
      <c r="A9" s="22" t="s">
        <v>12</v>
      </c>
      <c r="B9" s="23"/>
      <c r="C9" s="23"/>
      <c r="D9" s="23"/>
      <c r="E9" s="24" t="s">
        <v>13</v>
      </c>
      <c r="F9" s="23"/>
      <c r="G9" s="25"/>
    </row>
    <row r="10" spans="1:57" x14ac:dyDescent="0.2">
      <c r="A10" s="26" t="s">
        <v>14</v>
      </c>
      <c r="B10" s="10"/>
      <c r="C10" s="10"/>
      <c r="D10" s="10"/>
      <c r="E10" s="198" t="s">
        <v>15</v>
      </c>
      <c r="F10" s="199"/>
      <c r="G10" s="200"/>
      <c r="BA10" s="28"/>
      <c r="BB10" s="28"/>
      <c r="BC10" s="28"/>
      <c r="BD10" s="28"/>
      <c r="BE10" s="28"/>
    </row>
    <row r="11" spans="1:57" x14ac:dyDescent="0.2">
      <c r="A11" s="26"/>
      <c r="B11" s="10"/>
      <c r="C11" s="10"/>
      <c r="D11" s="10"/>
      <c r="E11" s="201"/>
      <c r="F11" s="202"/>
      <c r="G11" s="203"/>
    </row>
    <row r="12" spans="1:57" ht="28.5" customHeight="1" thickBot="1" x14ac:dyDescent="0.25">
      <c r="A12" s="29" t="s">
        <v>16</v>
      </c>
      <c r="B12" s="30"/>
      <c r="C12" s="30"/>
      <c r="D12" s="30"/>
      <c r="E12" s="31"/>
      <c r="F12" s="31"/>
      <c r="G12" s="32"/>
    </row>
    <row r="13" spans="1:57" ht="17.25" customHeight="1" thickBot="1" x14ac:dyDescent="0.25">
      <c r="A13" s="33" t="s">
        <v>17</v>
      </c>
      <c r="B13" s="34"/>
      <c r="C13" s="35"/>
      <c r="D13" s="36" t="s">
        <v>18</v>
      </c>
      <c r="E13" s="37"/>
      <c r="F13" s="37"/>
      <c r="G13" s="35"/>
    </row>
    <row r="14" spans="1:57" ht="15.95" customHeight="1" x14ac:dyDescent="0.2">
      <c r="A14" s="38"/>
      <c r="B14" s="39" t="s">
        <v>19</v>
      </c>
      <c r="C14" s="40">
        <f>Dodavka</f>
        <v>0</v>
      </c>
      <c r="D14" s="41"/>
      <c r="E14" s="42"/>
      <c r="F14" s="43"/>
      <c r="G14" s="40"/>
    </row>
    <row r="15" spans="1:57" ht="15.95" customHeight="1" x14ac:dyDescent="0.2">
      <c r="A15" s="38" t="s">
        <v>20</v>
      </c>
      <c r="B15" s="39" t="s">
        <v>21</v>
      </c>
      <c r="C15" s="40">
        <f>Mont</f>
        <v>0</v>
      </c>
      <c r="D15" s="22"/>
      <c r="E15" s="44"/>
      <c r="F15" s="45"/>
      <c r="G15" s="40"/>
    </row>
    <row r="16" spans="1:57" ht="15.95" customHeight="1" x14ac:dyDescent="0.2">
      <c r="A16" s="38" t="s">
        <v>22</v>
      </c>
      <c r="B16" s="39" t="s">
        <v>23</v>
      </c>
      <c r="C16" s="40">
        <f>HSV</f>
        <v>0</v>
      </c>
      <c r="D16" s="22"/>
      <c r="E16" s="44"/>
      <c r="F16" s="45"/>
      <c r="G16" s="40"/>
    </row>
    <row r="17" spans="1:7" ht="15.95" customHeight="1" x14ac:dyDescent="0.2">
      <c r="A17" s="46" t="s">
        <v>24</v>
      </c>
      <c r="B17" s="39" t="s">
        <v>25</v>
      </c>
      <c r="C17" s="40">
        <f>PSV</f>
        <v>0</v>
      </c>
      <c r="D17" s="22"/>
      <c r="E17" s="44"/>
      <c r="F17" s="45"/>
      <c r="G17" s="40"/>
    </row>
    <row r="18" spans="1:7" ht="15.95" customHeight="1" x14ac:dyDescent="0.2">
      <c r="A18" s="47" t="s">
        <v>26</v>
      </c>
      <c r="B18" s="39"/>
      <c r="C18" s="40">
        <f>SUM(C14:C17)</f>
        <v>0</v>
      </c>
      <c r="D18" s="48"/>
      <c r="E18" s="44"/>
      <c r="F18" s="45"/>
      <c r="G18" s="40"/>
    </row>
    <row r="19" spans="1:7" ht="15.95" customHeight="1" x14ac:dyDescent="0.2">
      <c r="A19" s="47"/>
      <c r="B19" s="39"/>
      <c r="C19" s="40"/>
      <c r="D19" s="22"/>
      <c r="E19" s="44"/>
      <c r="F19" s="45"/>
      <c r="G19" s="40"/>
    </row>
    <row r="20" spans="1:7" ht="15.95" customHeight="1" x14ac:dyDescent="0.2">
      <c r="A20" s="47"/>
      <c r="B20" s="39"/>
      <c r="C20" s="40">
        <f>HZS</f>
        <v>0</v>
      </c>
      <c r="D20" s="22"/>
      <c r="E20" s="44"/>
      <c r="F20" s="45"/>
      <c r="G20" s="40"/>
    </row>
    <row r="21" spans="1:7" ht="15.95" customHeight="1" x14ac:dyDescent="0.2">
      <c r="A21" s="26" t="s">
        <v>28</v>
      </c>
      <c r="B21" s="10"/>
      <c r="C21" s="40">
        <f>C18+C20</f>
        <v>0</v>
      </c>
      <c r="D21" s="22"/>
      <c r="E21" s="44"/>
      <c r="F21" s="45"/>
      <c r="G21" s="40"/>
    </row>
    <row r="22" spans="1:7" ht="15.95" customHeight="1" thickBot="1" x14ac:dyDescent="0.25">
      <c r="A22" s="48" t="s">
        <v>63</v>
      </c>
      <c r="B22" s="23"/>
      <c r="C22" s="49">
        <f>C21+G22</f>
        <v>0</v>
      </c>
      <c r="D22" s="50"/>
      <c r="E22" s="51"/>
      <c r="F22" s="52"/>
      <c r="G22" s="40"/>
    </row>
    <row r="23" spans="1:7" x14ac:dyDescent="0.2">
      <c r="A23" s="3" t="s">
        <v>29</v>
      </c>
      <c r="B23" s="5"/>
      <c r="C23" s="194" t="s">
        <v>30</v>
      </c>
      <c r="D23" s="195"/>
      <c r="E23" s="53" t="s">
        <v>31</v>
      </c>
      <c r="F23" s="5"/>
      <c r="G23" s="6"/>
    </row>
    <row r="24" spans="1:7" x14ac:dyDescent="0.2">
      <c r="A24" s="12"/>
      <c r="B24" s="14"/>
      <c r="C24" s="196" t="s">
        <v>32</v>
      </c>
      <c r="D24" s="197"/>
      <c r="E24" s="15" t="s">
        <v>32</v>
      </c>
      <c r="F24" s="14"/>
      <c r="G24" s="16"/>
    </row>
    <row r="25" spans="1:7" x14ac:dyDescent="0.2">
      <c r="A25" s="26" t="s">
        <v>33</v>
      </c>
      <c r="B25" s="54"/>
      <c r="C25" s="198" t="s">
        <v>33</v>
      </c>
      <c r="D25" s="199"/>
      <c r="E25" s="27" t="s">
        <v>33</v>
      </c>
      <c r="F25" s="10"/>
      <c r="G25" s="11"/>
    </row>
    <row r="26" spans="1:7" x14ac:dyDescent="0.2">
      <c r="A26" s="26"/>
      <c r="B26" s="55"/>
      <c r="C26" s="198" t="s">
        <v>34</v>
      </c>
      <c r="D26" s="199"/>
      <c r="E26" s="27" t="s">
        <v>35</v>
      </c>
      <c r="F26" s="10"/>
      <c r="G26" s="11"/>
    </row>
    <row r="27" spans="1:7" x14ac:dyDescent="0.2">
      <c r="A27" s="26"/>
      <c r="B27" s="10"/>
      <c r="C27" s="198"/>
      <c r="D27" s="199"/>
      <c r="E27" s="27"/>
      <c r="F27" s="10"/>
      <c r="G27" s="11"/>
    </row>
    <row r="28" spans="1:7" ht="97.5" customHeight="1" x14ac:dyDescent="0.2">
      <c r="A28" s="26"/>
      <c r="B28" s="10"/>
      <c r="C28" s="198"/>
      <c r="D28" s="199"/>
      <c r="E28" s="27"/>
      <c r="F28" s="10"/>
      <c r="G28" s="11"/>
    </row>
    <row r="29" spans="1:7" x14ac:dyDescent="0.2">
      <c r="A29" s="12" t="s">
        <v>36</v>
      </c>
      <c r="B29" s="14"/>
      <c r="C29" s="56">
        <v>0</v>
      </c>
      <c r="D29" s="14" t="s">
        <v>37</v>
      </c>
      <c r="E29" s="15"/>
      <c r="F29" s="57">
        <v>0</v>
      </c>
      <c r="G29" s="16"/>
    </row>
    <row r="30" spans="1:7" x14ac:dyDescent="0.2">
      <c r="A30" s="12" t="s">
        <v>36</v>
      </c>
      <c r="B30" s="14"/>
      <c r="C30" s="56">
        <v>15</v>
      </c>
      <c r="D30" s="14" t="s">
        <v>37</v>
      </c>
      <c r="E30" s="15"/>
      <c r="F30" s="57">
        <v>0</v>
      </c>
      <c r="G30" s="16"/>
    </row>
    <row r="31" spans="1:7" x14ac:dyDescent="0.2">
      <c r="A31" s="12" t="s">
        <v>38</v>
      </c>
      <c r="B31" s="14"/>
      <c r="C31" s="56">
        <v>15</v>
      </c>
      <c r="D31" s="14" t="s">
        <v>37</v>
      </c>
      <c r="E31" s="15"/>
      <c r="F31" s="58">
        <f>ROUND(PRODUCT(F30,C31/100),0)</f>
        <v>0</v>
      </c>
      <c r="G31" s="25"/>
    </row>
    <row r="32" spans="1:7" x14ac:dyDescent="0.2">
      <c r="A32" s="12" t="s">
        <v>36</v>
      </c>
      <c r="B32" s="14"/>
      <c r="C32" s="56">
        <v>21</v>
      </c>
      <c r="D32" s="14" t="s">
        <v>37</v>
      </c>
      <c r="E32" s="15"/>
      <c r="F32" s="57">
        <f>ROUND(C22,0)</f>
        <v>0</v>
      </c>
      <c r="G32" s="16"/>
    </row>
    <row r="33" spans="1:8" x14ac:dyDescent="0.2">
      <c r="A33" s="12" t="s">
        <v>38</v>
      </c>
      <c r="B33" s="14"/>
      <c r="C33" s="56">
        <v>21</v>
      </c>
      <c r="D33" s="14" t="s">
        <v>37</v>
      </c>
      <c r="E33" s="15"/>
      <c r="F33" s="58">
        <f>ROUND(PRODUCT(F32,C33/100),0)</f>
        <v>0</v>
      </c>
      <c r="G33" s="25"/>
    </row>
    <row r="34" spans="1:8" s="64" customFormat="1" ht="19.5" customHeight="1" thickBot="1" x14ac:dyDescent="0.3">
      <c r="A34" s="59" t="s">
        <v>39</v>
      </c>
      <c r="B34" s="60"/>
      <c r="C34" s="60"/>
      <c r="D34" s="60"/>
      <c r="E34" s="61"/>
      <c r="F34" s="62">
        <f>ROUND(SUM(F30:F33),0)</f>
        <v>0</v>
      </c>
      <c r="G34" s="63"/>
    </row>
    <row r="36" spans="1:8" x14ac:dyDescent="0.2">
      <c r="A36" s="65" t="s">
        <v>40</v>
      </c>
      <c r="B36" s="65"/>
      <c r="C36" s="65"/>
      <c r="D36" s="65"/>
      <c r="E36" s="65"/>
      <c r="F36" s="65"/>
      <c r="G36" s="65"/>
      <c r="H36" t="s">
        <v>4</v>
      </c>
    </row>
    <row r="37" spans="1:8" ht="14.25" customHeight="1" x14ac:dyDescent="0.2">
      <c r="A37" s="65"/>
      <c r="B37" s="174"/>
      <c r="C37" s="174"/>
      <c r="D37" s="174"/>
      <c r="E37" s="174"/>
      <c r="F37" s="174"/>
      <c r="G37" s="174"/>
      <c r="H37" t="s">
        <v>4</v>
      </c>
    </row>
    <row r="38" spans="1:8" ht="12.75" customHeight="1" x14ac:dyDescent="0.2">
      <c r="A38" s="66"/>
      <c r="B38" s="174"/>
      <c r="C38" s="174"/>
      <c r="D38" s="174"/>
      <c r="E38" s="174"/>
      <c r="F38" s="174"/>
      <c r="G38" s="174"/>
      <c r="H38" t="s">
        <v>4</v>
      </c>
    </row>
    <row r="39" spans="1:8" x14ac:dyDescent="0.2">
      <c r="A39" s="66"/>
      <c r="B39" s="174"/>
      <c r="C39" s="174"/>
      <c r="D39" s="174"/>
      <c r="E39" s="174"/>
      <c r="F39" s="174"/>
      <c r="G39" s="174"/>
      <c r="H39" t="s">
        <v>4</v>
      </c>
    </row>
    <row r="40" spans="1:8" x14ac:dyDescent="0.2">
      <c r="A40" s="66"/>
      <c r="B40" s="174"/>
      <c r="C40" s="174"/>
      <c r="D40" s="174"/>
      <c r="E40" s="174"/>
      <c r="F40" s="174"/>
      <c r="G40" s="174"/>
      <c r="H40" t="s">
        <v>4</v>
      </c>
    </row>
    <row r="41" spans="1:8" x14ac:dyDescent="0.2">
      <c r="A41" s="66"/>
      <c r="B41" s="174"/>
      <c r="C41" s="174"/>
      <c r="D41" s="174"/>
      <c r="E41" s="174"/>
      <c r="F41" s="174"/>
      <c r="G41" s="174"/>
      <c r="H41" t="s">
        <v>4</v>
      </c>
    </row>
    <row r="42" spans="1:8" x14ac:dyDescent="0.2">
      <c r="A42" s="66"/>
      <c r="B42" s="174"/>
      <c r="C42" s="174"/>
      <c r="D42" s="174"/>
      <c r="E42" s="174"/>
      <c r="F42" s="174"/>
      <c r="G42" s="174"/>
      <c r="H42" t="s">
        <v>4</v>
      </c>
    </row>
    <row r="43" spans="1:8" x14ac:dyDescent="0.2">
      <c r="A43" s="66"/>
      <c r="B43" s="174"/>
      <c r="C43" s="174"/>
      <c r="D43" s="174"/>
      <c r="E43" s="174"/>
      <c r="F43" s="174"/>
      <c r="G43" s="174"/>
      <c r="H43" t="s">
        <v>4</v>
      </c>
    </row>
    <row r="44" spans="1:8" x14ac:dyDescent="0.2">
      <c r="A44" s="66"/>
      <c r="B44" s="174"/>
      <c r="C44" s="174"/>
      <c r="D44" s="174"/>
      <c r="E44" s="174"/>
      <c r="F44" s="174"/>
      <c r="G44" s="174"/>
      <c r="H44" t="s">
        <v>4</v>
      </c>
    </row>
    <row r="45" spans="1:8" ht="3" customHeight="1" x14ac:dyDescent="0.2">
      <c r="A45" s="66"/>
      <c r="B45" s="174"/>
      <c r="C45" s="174"/>
      <c r="D45" s="174"/>
      <c r="E45" s="174"/>
      <c r="F45" s="174"/>
      <c r="G45" s="174"/>
      <c r="H45" t="s">
        <v>4</v>
      </c>
    </row>
    <row r="46" spans="1:8" x14ac:dyDescent="0.2">
      <c r="B46" s="171"/>
      <c r="C46" s="171"/>
      <c r="D46" s="171"/>
      <c r="E46" s="171"/>
      <c r="F46" s="171"/>
      <c r="G46" s="171"/>
    </row>
    <row r="47" spans="1:8" x14ac:dyDescent="0.2">
      <c r="B47" s="171"/>
      <c r="C47" s="171"/>
      <c r="D47" s="171"/>
      <c r="E47" s="171"/>
      <c r="F47" s="171"/>
      <c r="G47" s="171"/>
    </row>
    <row r="48" spans="1:8" x14ac:dyDescent="0.2">
      <c r="B48" s="171"/>
      <c r="C48" s="171"/>
      <c r="D48" s="171"/>
      <c r="E48" s="171"/>
      <c r="F48" s="171"/>
      <c r="G48" s="171"/>
    </row>
    <row r="49" spans="2:7" x14ac:dyDescent="0.2">
      <c r="B49" s="171"/>
      <c r="C49" s="171"/>
      <c r="D49" s="171"/>
      <c r="E49" s="171"/>
      <c r="F49" s="171"/>
      <c r="G49" s="171"/>
    </row>
    <row r="50" spans="2:7" x14ac:dyDescent="0.2">
      <c r="B50" s="171"/>
      <c r="C50" s="171"/>
      <c r="D50" s="171"/>
      <c r="E50" s="171"/>
      <c r="F50" s="171"/>
      <c r="G50" s="171"/>
    </row>
    <row r="51" spans="2:7" x14ac:dyDescent="0.2">
      <c r="B51" s="171"/>
      <c r="C51" s="171"/>
      <c r="D51" s="171"/>
      <c r="E51" s="171"/>
      <c r="F51" s="171"/>
      <c r="G51" s="171"/>
    </row>
    <row r="52" spans="2:7" x14ac:dyDescent="0.2">
      <c r="B52" s="171"/>
      <c r="C52" s="171"/>
      <c r="D52" s="171"/>
      <c r="E52" s="171"/>
      <c r="F52" s="171"/>
      <c r="G52" s="171"/>
    </row>
    <row r="53" spans="2:7" x14ac:dyDescent="0.2">
      <c r="B53" s="171"/>
      <c r="C53" s="171"/>
      <c r="D53" s="171"/>
      <c r="E53" s="171"/>
      <c r="F53" s="171"/>
      <c r="G53" s="171"/>
    </row>
    <row r="54" spans="2:7" x14ac:dyDescent="0.2">
      <c r="B54" s="171"/>
      <c r="C54" s="171"/>
      <c r="D54" s="171"/>
      <c r="E54" s="171"/>
      <c r="F54" s="171"/>
      <c r="G54" s="171"/>
    </row>
    <row r="55" spans="2:7" x14ac:dyDescent="0.2">
      <c r="B55" s="171"/>
      <c r="C55" s="171"/>
      <c r="D55" s="171"/>
      <c r="E55" s="171"/>
      <c r="F55" s="171"/>
      <c r="G55" s="171"/>
    </row>
  </sheetData>
  <sheetProtection password="DA25" sheet="1" objects="1" scenarios="1"/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B7" sqref="B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75" t="s">
        <v>5</v>
      </c>
      <c r="B1" s="176"/>
      <c r="C1" s="67" t="str">
        <f>CONCATENATE(cislostavby," ",nazevstavby)</f>
        <v xml:space="preserve"> OPRAVA  A ODBAHNĚNÍ NÁVESNÍHO  RYBNÍKA, k.ú. PTÁČOV</v>
      </c>
      <c r="D1" s="68"/>
      <c r="E1" s="69"/>
      <c r="F1" s="68"/>
      <c r="G1" s="70"/>
      <c r="H1" s="71"/>
      <c r="I1" s="72"/>
    </row>
    <row r="2" spans="1:57" ht="13.5" thickBot="1" x14ac:dyDescent="0.25">
      <c r="A2" s="177" t="s">
        <v>1</v>
      </c>
      <c r="B2" s="178"/>
      <c r="C2" s="73" t="str">
        <f>CONCATENATE(cisloobjektu," ",nazevobjektu)</f>
        <v xml:space="preserve"> Vedlejší a ostatní rozpočtové náklady</v>
      </c>
      <c r="D2" s="74"/>
      <c r="E2" s="75"/>
      <c r="F2" s="74"/>
      <c r="G2" s="179"/>
      <c r="H2" s="179"/>
      <c r="I2" s="180"/>
    </row>
    <row r="3" spans="1:57" ht="13.5" thickTop="1" x14ac:dyDescent="0.2">
      <c r="F3" s="10"/>
    </row>
    <row r="4" spans="1:57" ht="19.5" customHeight="1" x14ac:dyDescent="0.25">
      <c r="A4" s="76" t="s">
        <v>41</v>
      </c>
      <c r="B4" s="1"/>
      <c r="C4" s="1"/>
      <c r="D4" s="1"/>
      <c r="E4" s="77"/>
      <c r="F4" s="1"/>
      <c r="G4" s="1"/>
      <c r="H4" s="1"/>
      <c r="I4" s="1"/>
    </row>
    <row r="5" spans="1:57" ht="13.5" thickBot="1" x14ac:dyDescent="0.25"/>
    <row r="6" spans="1:57" s="10" customFormat="1" ht="13.5" thickBot="1" x14ac:dyDescent="0.25">
      <c r="A6" s="78"/>
      <c r="B6" s="79" t="s">
        <v>42</v>
      </c>
      <c r="C6" s="79"/>
      <c r="D6" s="80"/>
      <c r="E6" s="81" t="s">
        <v>64</v>
      </c>
      <c r="F6" s="82" t="s">
        <v>43</v>
      </c>
      <c r="G6" s="82" t="s">
        <v>44</v>
      </c>
      <c r="H6" s="82" t="s">
        <v>45</v>
      </c>
      <c r="I6" s="83" t="s">
        <v>27</v>
      </c>
    </row>
    <row r="7" spans="1:57" s="10" customFormat="1" ht="13.5" thickBot="1" x14ac:dyDescent="0.25">
      <c r="A7" s="129" t="str">
        <f>Položky!B7</f>
        <v>10</v>
      </c>
      <c r="B7" s="84" t="str">
        <f>Položky!C7</f>
        <v>VRN + OST</v>
      </c>
      <c r="C7" s="85"/>
      <c r="D7" s="86"/>
      <c r="E7" s="130">
        <f>Položky!G20</f>
        <v>0</v>
      </c>
      <c r="F7" s="131">
        <f>Položky!BB20</f>
        <v>0</v>
      </c>
      <c r="G7" s="131">
        <f>Položky!BC20</f>
        <v>0</v>
      </c>
      <c r="H7" s="131">
        <f>Položky!BD20</f>
        <v>0</v>
      </c>
      <c r="I7" s="132">
        <f>Položky!BE20</f>
        <v>0</v>
      </c>
    </row>
    <row r="8" spans="1:57" s="92" customFormat="1" ht="13.5" thickBot="1" x14ac:dyDescent="0.25">
      <c r="A8" s="87"/>
      <c r="B8" s="79" t="s">
        <v>46</v>
      </c>
      <c r="C8" s="79"/>
      <c r="D8" s="88"/>
      <c r="E8" s="89">
        <f>SUM(E7:E7)</f>
        <v>0</v>
      </c>
      <c r="F8" s="90">
        <f>SUM(F7:F7)</f>
        <v>0</v>
      </c>
      <c r="G8" s="90">
        <f>SUM(G7:G7)</f>
        <v>0</v>
      </c>
      <c r="H8" s="90">
        <f>SUM(H7:H7)</f>
        <v>0</v>
      </c>
      <c r="I8" s="91">
        <f>SUM(I7:I7)</f>
        <v>0</v>
      </c>
    </row>
    <row r="9" spans="1:57" x14ac:dyDescent="0.2">
      <c r="A9" s="85"/>
      <c r="B9" s="85"/>
      <c r="C9" s="85"/>
      <c r="D9" s="85"/>
      <c r="E9" s="85"/>
      <c r="F9" s="85"/>
      <c r="G9" s="85"/>
      <c r="H9" s="85"/>
      <c r="I9" s="85"/>
    </row>
    <row r="10" spans="1:57" ht="19.5" customHeight="1" x14ac:dyDescent="0.25">
      <c r="A10" s="135"/>
      <c r="B10" s="135"/>
      <c r="C10" s="135"/>
      <c r="D10" s="135"/>
      <c r="E10" s="135"/>
      <c r="F10" s="135"/>
      <c r="G10" s="136"/>
      <c r="H10" s="135"/>
      <c r="I10" s="135"/>
      <c r="J10" s="10"/>
      <c r="BA10" s="28"/>
      <c r="BB10" s="28"/>
      <c r="BC10" s="28"/>
      <c r="BD10" s="28"/>
      <c r="BE10" s="28"/>
    </row>
    <row r="11" spans="1:57" x14ac:dyDescent="0.2">
      <c r="A11" s="85"/>
      <c r="B11" s="85"/>
      <c r="C11" s="85"/>
      <c r="D11" s="85"/>
      <c r="E11" s="85"/>
      <c r="F11" s="85"/>
      <c r="G11" s="85"/>
      <c r="H11" s="85"/>
      <c r="I11" s="85"/>
      <c r="J11" s="10"/>
    </row>
    <row r="12" spans="1:57" x14ac:dyDescent="0.2">
      <c r="A12" s="137"/>
      <c r="B12" s="137"/>
      <c r="C12" s="137"/>
      <c r="D12" s="85"/>
      <c r="E12" s="138"/>
      <c r="F12" s="138"/>
      <c r="G12" s="139"/>
      <c r="H12" s="140"/>
      <c r="I12" s="140"/>
      <c r="J12" s="10"/>
    </row>
    <row r="13" spans="1:57" x14ac:dyDescent="0.2">
      <c r="A13" s="141"/>
      <c r="B13" s="141"/>
      <c r="C13" s="141"/>
      <c r="D13" s="141"/>
      <c r="E13" s="142"/>
      <c r="F13" s="143"/>
      <c r="G13" s="142"/>
      <c r="H13" s="144"/>
      <c r="I13" s="142"/>
      <c r="J13" s="10"/>
      <c r="BA13">
        <v>8</v>
      </c>
    </row>
    <row r="14" spans="1:57" x14ac:dyDescent="0.2">
      <c r="A14" s="85"/>
      <c r="B14" s="145"/>
      <c r="C14" s="85"/>
      <c r="D14" s="146"/>
      <c r="E14" s="146"/>
      <c r="F14" s="146"/>
      <c r="G14" s="146"/>
      <c r="H14" s="181"/>
      <c r="I14" s="181"/>
      <c r="J14" s="10"/>
    </row>
    <row r="15" spans="1:57" x14ac:dyDescent="0.2">
      <c r="A15" s="85"/>
      <c r="B15" s="85"/>
      <c r="C15" s="85"/>
      <c r="D15" s="85"/>
      <c r="E15" s="85"/>
      <c r="F15" s="85"/>
      <c r="G15" s="85"/>
      <c r="H15" s="85"/>
      <c r="I15" s="85"/>
      <c r="J15" s="10"/>
    </row>
    <row r="16" spans="1:57" x14ac:dyDescent="0.2">
      <c r="A16" s="10"/>
      <c r="B16" s="147"/>
      <c r="C16" s="10"/>
      <c r="D16" s="10"/>
      <c r="E16" s="10"/>
      <c r="F16" s="148"/>
      <c r="G16" s="149"/>
      <c r="H16" s="149"/>
      <c r="I16" s="150"/>
      <c r="J16" s="10"/>
    </row>
    <row r="17" spans="1:10" x14ac:dyDescent="0.2">
      <c r="A17" s="10"/>
      <c r="B17" s="10"/>
      <c r="C17" s="10"/>
      <c r="D17" s="10"/>
      <c r="E17" s="10"/>
      <c r="F17" s="148"/>
      <c r="G17" s="149"/>
      <c r="H17" s="149"/>
      <c r="I17" s="150"/>
      <c r="J17" s="10"/>
    </row>
    <row r="18" spans="1:10" x14ac:dyDescent="0.2">
      <c r="A18" s="10"/>
      <c r="B18" s="10"/>
      <c r="C18" s="10"/>
      <c r="D18" s="10"/>
      <c r="E18" s="10"/>
      <c r="F18" s="148"/>
      <c r="G18" s="149"/>
      <c r="H18" s="149"/>
      <c r="I18" s="150"/>
      <c r="J18" s="10"/>
    </row>
    <row r="19" spans="1:10" x14ac:dyDescent="0.2">
      <c r="A19" s="10"/>
      <c r="B19" s="10"/>
      <c r="C19" s="10"/>
      <c r="D19" s="10"/>
      <c r="E19" s="10"/>
      <c r="F19" s="148"/>
      <c r="G19" s="149"/>
      <c r="H19" s="149"/>
      <c r="I19" s="150"/>
      <c r="J19" s="10"/>
    </row>
    <row r="20" spans="1:10" x14ac:dyDescent="0.2">
      <c r="F20" s="93"/>
      <c r="G20" s="94"/>
      <c r="H20" s="94"/>
      <c r="I20" s="95"/>
    </row>
    <row r="21" spans="1:10" x14ac:dyDescent="0.2">
      <c r="F21" s="93"/>
      <c r="G21" s="94"/>
      <c r="H21" s="94"/>
      <c r="I21" s="95"/>
    </row>
    <row r="22" spans="1:10" x14ac:dyDescent="0.2">
      <c r="F22" s="93"/>
      <c r="G22" s="94"/>
      <c r="H22" s="94"/>
      <c r="I22" s="95"/>
    </row>
    <row r="23" spans="1:10" x14ac:dyDescent="0.2">
      <c r="F23" s="93"/>
      <c r="G23" s="94"/>
      <c r="H23" s="94"/>
      <c r="I23" s="95"/>
    </row>
    <row r="24" spans="1:10" x14ac:dyDescent="0.2">
      <c r="F24" s="93"/>
      <c r="G24" s="94"/>
      <c r="H24" s="94"/>
      <c r="I24" s="95"/>
    </row>
    <row r="25" spans="1:10" x14ac:dyDescent="0.2">
      <c r="F25" s="93"/>
      <c r="G25" s="94"/>
      <c r="H25" s="94"/>
      <c r="I25" s="95"/>
    </row>
    <row r="26" spans="1:10" x14ac:dyDescent="0.2">
      <c r="F26" s="93"/>
      <c r="G26" s="94"/>
      <c r="H26" s="94"/>
      <c r="I26" s="95"/>
    </row>
    <row r="27" spans="1:10" x14ac:dyDescent="0.2">
      <c r="F27" s="93"/>
      <c r="G27" s="94"/>
      <c r="H27" s="94"/>
      <c r="I27" s="95"/>
    </row>
    <row r="28" spans="1:10" x14ac:dyDescent="0.2">
      <c r="F28" s="93"/>
      <c r="G28" s="94"/>
      <c r="H28" s="94"/>
      <c r="I28" s="95"/>
    </row>
    <row r="29" spans="1:10" x14ac:dyDescent="0.2">
      <c r="F29" s="93"/>
      <c r="G29" s="94"/>
      <c r="H29" s="94"/>
      <c r="I29" s="95"/>
    </row>
    <row r="30" spans="1:10" x14ac:dyDescent="0.2">
      <c r="F30" s="93"/>
      <c r="G30" s="94"/>
      <c r="H30" s="94"/>
      <c r="I30" s="95"/>
    </row>
    <row r="31" spans="1:10" x14ac:dyDescent="0.2">
      <c r="F31" s="93"/>
      <c r="G31" s="94"/>
      <c r="H31" s="94"/>
      <c r="I31" s="95"/>
    </row>
    <row r="32" spans="1:10" x14ac:dyDescent="0.2">
      <c r="F32" s="93"/>
      <c r="G32" s="94"/>
      <c r="H32" s="94"/>
      <c r="I32" s="95"/>
    </row>
    <row r="33" spans="6:9" x14ac:dyDescent="0.2">
      <c r="F33" s="93"/>
      <c r="G33" s="94"/>
      <c r="H33" s="94"/>
      <c r="I33" s="95"/>
    </row>
    <row r="34" spans="6:9" x14ac:dyDescent="0.2">
      <c r="F34" s="93"/>
      <c r="G34" s="94"/>
      <c r="H34" s="94"/>
      <c r="I34" s="95"/>
    </row>
    <row r="35" spans="6:9" x14ac:dyDescent="0.2">
      <c r="F35" s="93"/>
      <c r="G35" s="94"/>
      <c r="H35" s="94"/>
      <c r="I35" s="95"/>
    </row>
    <row r="36" spans="6:9" x14ac:dyDescent="0.2">
      <c r="F36" s="93"/>
      <c r="G36" s="94"/>
      <c r="H36" s="94"/>
      <c r="I36" s="95"/>
    </row>
    <row r="37" spans="6:9" x14ac:dyDescent="0.2">
      <c r="F37" s="93"/>
      <c r="G37" s="94"/>
      <c r="H37" s="94"/>
      <c r="I37" s="95"/>
    </row>
    <row r="38" spans="6:9" x14ac:dyDescent="0.2">
      <c r="F38" s="93"/>
      <c r="G38" s="94"/>
      <c r="H38" s="94"/>
      <c r="I38" s="95"/>
    </row>
    <row r="39" spans="6:9" x14ac:dyDescent="0.2">
      <c r="F39" s="93"/>
      <c r="G39" s="94"/>
      <c r="H39" s="94"/>
      <c r="I39" s="95"/>
    </row>
    <row r="40" spans="6:9" x14ac:dyDescent="0.2">
      <c r="F40" s="93"/>
      <c r="G40" s="94"/>
      <c r="H40" s="94"/>
      <c r="I40" s="95"/>
    </row>
    <row r="41" spans="6:9" x14ac:dyDescent="0.2">
      <c r="F41" s="93"/>
      <c r="G41" s="94"/>
      <c r="H41" s="94"/>
      <c r="I41" s="95"/>
    </row>
    <row r="42" spans="6:9" x14ac:dyDescent="0.2">
      <c r="F42" s="93"/>
      <c r="G42" s="94"/>
      <c r="H42" s="94"/>
      <c r="I42" s="95"/>
    </row>
    <row r="43" spans="6:9" x14ac:dyDescent="0.2">
      <c r="F43" s="93"/>
      <c r="G43" s="94"/>
      <c r="H43" s="94"/>
      <c r="I43" s="95"/>
    </row>
    <row r="44" spans="6:9" x14ac:dyDescent="0.2">
      <c r="F44" s="93"/>
      <c r="G44" s="94"/>
      <c r="H44" s="94"/>
      <c r="I44" s="95"/>
    </row>
    <row r="45" spans="6:9" x14ac:dyDescent="0.2">
      <c r="F45" s="93"/>
      <c r="G45" s="94"/>
      <c r="H45" s="94"/>
      <c r="I45" s="95"/>
    </row>
    <row r="46" spans="6:9" x14ac:dyDescent="0.2">
      <c r="F46" s="93"/>
      <c r="G46" s="94"/>
      <c r="H46" s="94"/>
      <c r="I46" s="95"/>
    </row>
    <row r="47" spans="6:9" x14ac:dyDescent="0.2">
      <c r="F47" s="93"/>
      <c r="G47" s="94"/>
      <c r="H47" s="94"/>
      <c r="I47" s="95"/>
    </row>
    <row r="48" spans="6:9" x14ac:dyDescent="0.2">
      <c r="F48" s="93"/>
      <c r="G48" s="94"/>
      <c r="H48" s="94"/>
      <c r="I48" s="95"/>
    </row>
    <row r="49" spans="6:9" x14ac:dyDescent="0.2">
      <c r="F49" s="93"/>
      <c r="G49" s="94"/>
      <c r="H49" s="94"/>
      <c r="I49" s="95"/>
    </row>
    <row r="50" spans="6:9" x14ac:dyDescent="0.2">
      <c r="F50" s="93"/>
      <c r="G50" s="94"/>
      <c r="H50" s="94"/>
      <c r="I50" s="95"/>
    </row>
    <row r="51" spans="6:9" x14ac:dyDescent="0.2">
      <c r="F51" s="93"/>
      <c r="G51" s="94"/>
      <c r="H51" s="94"/>
      <c r="I51" s="95"/>
    </row>
    <row r="52" spans="6:9" x14ac:dyDescent="0.2">
      <c r="F52" s="93"/>
      <c r="G52" s="94"/>
      <c r="H52" s="94"/>
      <c r="I52" s="95"/>
    </row>
    <row r="53" spans="6:9" x14ac:dyDescent="0.2">
      <c r="F53" s="93"/>
      <c r="G53" s="94"/>
      <c r="H53" s="94"/>
      <c r="I53" s="95"/>
    </row>
    <row r="54" spans="6:9" x14ac:dyDescent="0.2">
      <c r="F54" s="93"/>
      <c r="G54" s="94"/>
      <c r="H54" s="94"/>
      <c r="I54" s="95"/>
    </row>
    <row r="55" spans="6:9" x14ac:dyDescent="0.2">
      <c r="F55" s="93"/>
      <c r="G55" s="94"/>
      <c r="H55" s="94"/>
      <c r="I55" s="95"/>
    </row>
    <row r="56" spans="6:9" x14ac:dyDescent="0.2">
      <c r="F56" s="93"/>
      <c r="G56" s="94"/>
      <c r="H56" s="94"/>
      <c r="I56" s="95"/>
    </row>
    <row r="57" spans="6:9" x14ac:dyDescent="0.2">
      <c r="F57" s="93"/>
      <c r="G57" s="94"/>
      <c r="H57" s="94"/>
      <c r="I57" s="95"/>
    </row>
    <row r="58" spans="6:9" x14ac:dyDescent="0.2">
      <c r="F58" s="93"/>
      <c r="G58" s="94"/>
      <c r="H58" s="94"/>
      <c r="I58" s="95"/>
    </row>
    <row r="59" spans="6:9" x14ac:dyDescent="0.2">
      <c r="F59" s="93"/>
      <c r="G59" s="94"/>
      <c r="H59" s="94"/>
      <c r="I59" s="95"/>
    </row>
    <row r="60" spans="6:9" x14ac:dyDescent="0.2">
      <c r="F60" s="93"/>
      <c r="G60" s="94"/>
      <c r="H60" s="94"/>
      <c r="I60" s="95"/>
    </row>
    <row r="61" spans="6:9" x14ac:dyDescent="0.2">
      <c r="F61" s="93"/>
      <c r="G61" s="94"/>
      <c r="H61" s="94"/>
      <c r="I61" s="95"/>
    </row>
    <row r="62" spans="6:9" x14ac:dyDescent="0.2">
      <c r="F62" s="93"/>
      <c r="G62" s="94"/>
      <c r="H62" s="94"/>
      <c r="I62" s="95"/>
    </row>
    <row r="63" spans="6:9" x14ac:dyDescent="0.2">
      <c r="F63" s="93"/>
      <c r="G63" s="94"/>
      <c r="H63" s="94"/>
      <c r="I63" s="95"/>
    </row>
    <row r="64" spans="6:9" x14ac:dyDescent="0.2">
      <c r="F64" s="93"/>
      <c r="G64" s="94"/>
      <c r="H64" s="94"/>
      <c r="I64" s="95"/>
    </row>
    <row r="65" spans="6:9" x14ac:dyDescent="0.2">
      <c r="F65" s="93"/>
      <c r="G65" s="94"/>
      <c r="H65" s="94"/>
      <c r="I65" s="95"/>
    </row>
  </sheetData>
  <sheetProtection password="DA25" sheet="1" objects="1" scenarios="1"/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3"/>
  <sheetViews>
    <sheetView showGridLines="0" showZeros="0" tabSelected="1" zoomScaleNormal="100" workbookViewId="0">
      <selection activeCell="H25" sqref="H25"/>
    </sheetView>
  </sheetViews>
  <sheetFormatPr defaultRowHeight="12.75" x14ac:dyDescent="0.2"/>
  <cols>
    <col min="1" max="1" width="3.85546875" style="96" customWidth="1"/>
    <col min="2" max="2" width="12" style="96" customWidth="1"/>
    <col min="3" max="3" width="40.42578125" style="96" customWidth="1"/>
    <col min="4" max="4" width="5.5703125" style="96" customWidth="1"/>
    <col min="5" max="5" width="8.5703125" style="123" customWidth="1"/>
    <col min="6" max="6" width="9.85546875" style="96" customWidth="1"/>
    <col min="7" max="7" width="13.85546875" style="96" customWidth="1"/>
    <col min="8" max="16384" width="9.140625" style="96"/>
  </cols>
  <sheetData>
    <row r="1" spans="1:104" ht="15.75" x14ac:dyDescent="0.25">
      <c r="A1" s="182" t="s">
        <v>47</v>
      </c>
      <c r="B1" s="182"/>
      <c r="C1" s="182"/>
      <c r="D1" s="182"/>
      <c r="E1" s="182"/>
      <c r="F1" s="182"/>
      <c r="G1" s="182"/>
    </row>
    <row r="2" spans="1:104" ht="13.5" thickBot="1" x14ac:dyDescent="0.25">
      <c r="A2" s="97"/>
      <c r="B2" s="98"/>
      <c r="C2" s="99"/>
      <c r="D2" s="99"/>
      <c r="E2" s="100"/>
      <c r="F2" s="99"/>
      <c r="G2" s="99"/>
    </row>
    <row r="3" spans="1:104" ht="13.5" thickTop="1" x14ac:dyDescent="0.2">
      <c r="A3" s="183" t="s">
        <v>5</v>
      </c>
      <c r="B3" s="184"/>
      <c r="C3" s="189" t="str">
        <f>CONCATENATE(cislostavby," ",nazevstavby)</f>
        <v xml:space="preserve"> OPRAVA  A ODBAHNĚNÍ NÁVESNÍHO  RYBNÍKA, k.ú. PTÁČOV</v>
      </c>
      <c r="D3" s="190"/>
      <c r="E3" s="190"/>
      <c r="F3" s="190"/>
      <c r="G3" s="191"/>
    </row>
    <row r="4" spans="1:104" ht="15.75" thickBot="1" x14ac:dyDescent="0.25">
      <c r="A4" s="185" t="s">
        <v>1</v>
      </c>
      <c r="B4" s="186"/>
      <c r="C4" s="134" t="str">
        <f>CONCATENATE(cisloobjektu," ",nazevobjektu)</f>
        <v xml:space="preserve"> Vedlejší a ostatní rozpočtové náklady</v>
      </c>
      <c r="D4" s="101"/>
      <c r="E4" s="187"/>
      <c r="F4" s="187"/>
      <c r="G4" s="188"/>
    </row>
    <row r="5" spans="1:104" ht="13.5" thickTop="1" x14ac:dyDescent="0.2">
      <c r="A5" s="102"/>
      <c r="B5" s="103"/>
      <c r="C5" s="103"/>
      <c r="D5" s="97"/>
      <c r="E5" s="104"/>
      <c r="F5" s="97"/>
      <c r="G5" s="105"/>
    </row>
    <row r="6" spans="1:104" x14ac:dyDescent="0.2">
      <c r="A6" s="106" t="s">
        <v>48</v>
      </c>
      <c r="B6" s="107" t="s">
        <v>49</v>
      </c>
      <c r="C6" s="107" t="s">
        <v>50</v>
      </c>
      <c r="D6" s="107" t="s">
        <v>51</v>
      </c>
      <c r="E6" s="108" t="s">
        <v>52</v>
      </c>
      <c r="F6" s="107" t="s">
        <v>53</v>
      </c>
      <c r="G6" s="109" t="s">
        <v>54</v>
      </c>
    </row>
    <row r="7" spans="1:104" x14ac:dyDescent="0.2">
      <c r="A7" s="110" t="s">
        <v>55</v>
      </c>
      <c r="B7" s="111" t="s">
        <v>67</v>
      </c>
      <c r="C7" s="112" t="s">
        <v>64</v>
      </c>
      <c r="D7" s="113"/>
      <c r="E7" s="114"/>
      <c r="F7" s="114"/>
      <c r="G7" s="115"/>
      <c r="H7" s="116"/>
      <c r="I7" s="116"/>
      <c r="O7" s="117">
        <v>1</v>
      </c>
    </row>
    <row r="8" spans="1:104" ht="27" customHeight="1" x14ac:dyDescent="0.2">
      <c r="A8" s="157">
        <v>1</v>
      </c>
      <c r="B8" s="158" t="s">
        <v>22</v>
      </c>
      <c r="C8" s="159" t="s">
        <v>60</v>
      </c>
      <c r="D8" s="151" t="s">
        <v>58</v>
      </c>
      <c r="E8" s="152">
        <v>1</v>
      </c>
      <c r="F8" s="192"/>
      <c r="G8" s="153">
        <f t="shared" ref="G8:G19" si="0">E8*F8</f>
        <v>0</v>
      </c>
      <c r="O8" s="117">
        <v>2</v>
      </c>
      <c r="AA8" s="96">
        <v>12</v>
      </c>
      <c r="AB8" s="96">
        <v>0</v>
      </c>
      <c r="AC8" s="96">
        <v>1</v>
      </c>
      <c r="AZ8" s="96">
        <v>1</v>
      </c>
      <c r="BA8" s="96">
        <f t="shared" ref="BA8:BA19" si="1">IF(AZ8=1,G8,0)</f>
        <v>0</v>
      </c>
      <c r="BB8" s="96">
        <f t="shared" ref="BB8:BB19" si="2">IF(AZ8=2,G8,0)</f>
        <v>0</v>
      </c>
      <c r="BC8" s="96">
        <f t="shared" ref="BC8:BC19" si="3">IF(AZ8=3,G8,0)</f>
        <v>0</v>
      </c>
      <c r="BD8" s="96">
        <f t="shared" ref="BD8:BD19" si="4">IF(AZ8=4,G8,0)</f>
        <v>0</v>
      </c>
      <c r="BE8" s="96">
        <f t="shared" ref="BE8:BE19" si="5">IF(AZ8=5,G8,0)</f>
        <v>0</v>
      </c>
      <c r="CZ8" s="96">
        <v>0</v>
      </c>
    </row>
    <row r="9" spans="1:104" ht="39" customHeight="1" x14ac:dyDescent="0.2">
      <c r="A9" s="157">
        <v>2</v>
      </c>
      <c r="B9" s="158" t="s">
        <v>22</v>
      </c>
      <c r="C9" s="159" t="s">
        <v>65</v>
      </c>
      <c r="D9" s="151" t="s">
        <v>58</v>
      </c>
      <c r="E9" s="155">
        <v>1</v>
      </c>
      <c r="F9" s="193"/>
      <c r="G9" s="156">
        <f t="shared" si="0"/>
        <v>0</v>
      </c>
      <c r="O9" s="117"/>
    </row>
    <row r="10" spans="1:104" ht="66.75" customHeight="1" x14ac:dyDescent="0.2">
      <c r="A10" s="160">
        <v>3</v>
      </c>
      <c r="B10" s="161" t="s">
        <v>22</v>
      </c>
      <c r="C10" s="162" t="s">
        <v>62</v>
      </c>
      <c r="D10" s="151" t="s">
        <v>58</v>
      </c>
      <c r="E10" s="155">
        <v>1</v>
      </c>
      <c r="F10" s="193"/>
      <c r="G10" s="156">
        <f t="shared" ref="G10" si="6">E10*F10</f>
        <v>0</v>
      </c>
      <c r="O10" s="117"/>
    </row>
    <row r="11" spans="1:104" x14ac:dyDescent="0.2">
      <c r="A11" s="160">
        <v>4</v>
      </c>
      <c r="B11" s="161" t="s">
        <v>22</v>
      </c>
      <c r="C11" s="162" t="s">
        <v>59</v>
      </c>
      <c r="D11" s="151" t="s">
        <v>58</v>
      </c>
      <c r="E11" s="155">
        <v>1</v>
      </c>
      <c r="F11" s="193"/>
      <c r="G11" s="156">
        <f t="shared" ref="G11:G14" si="7">E11*F11</f>
        <v>0</v>
      </c>
      <c r="O11" s="117"/>
    </row>
    <row r="12" spans="1:104" ht="33.75" x14ac:dyDescent="0.2">
      <c r="A12" s="160">
        <v>5</v>
      </c>
      <c r="B12" s="161" t="s">
        <v>22</v>
      </c>
      <c r="C12" s="162" t="s">
        <v>66</v>
      </c>
      <c r="D12" s="151" t="s">
        <v>58</v>
      </c>
      <c r="E12" s="155">
        <v>1</v>
      </c>
      <c r="F12" s="193"/>
      <c r="G12" s="156">
        <f t="shared" si="7"/>
        <v>0</v>
      </c>
      <c r="O12" s="117"/>
    </row>
    <row r="13" spans="1:104" ht="22.5" x14ac:dyDescent="0.2">
      <c r="A13" s="160">
        <v>6</v>
      </c>
      <c r="B13" s="161" t="s">
        <v>22</v>
      </c>
      <c r="C13" s="162" t="s">
        <v>71</v>
      </c>
      <c r="D13" s="151" t="s">
        <v>58</v>
      </c>
      <c r="E13" s="155">
        <v>1</v>
      </c>
      <c r="F13" s="193"/>
      <c r="G13" s="156">
        <f t="shared" ref="G13" si="8">E13*F13</f>
        <v>0</v>
      </c>
      <c r="O13" s="117"/>
    </row>
    <row r="14" spans="1:104" ht="22.5" x14ac:dyDescent="0.2">
      <c r="A14" s="160">
        <v>7</v>
      </c>
      <c r="B14" s="161" t="s">
        <v>22</v>
      </c>
      <c r="C14" s="162" t="s">
        <v>72</v>
      </c>
      <c r="D14" s="154" t="s">
        <v>58</v>
      </c>
      <c r="E14" s="155">
        <v>1</v>
      </c>
      <c r="F14" s="193"/>
      <c r="G14" s="156">
        <f t="shared" si="7"/>
        <v>0</v>
      </c>
      <c r="O14" s="117"/>
    </row>
    <row r="15" spans="1:104" ht="45" x14ac:dyDescent="0.2">
      <c r="A15" s="160">
        <v>8</v>
      </c>
      <c r="B15" s="161" t="s">
        <v>22</v>
      </c>
      <c r="C15" s="162" t="s">
        <v>73</v>
      </c>
      <c r="D15" s="154" t="s">
        <v>58</v>
      </c>
      <c r="E15" s="155">
        <v>1</v>
      </c>
      <c r="F15" s="193"/>
      <c r="G15" s="156">
        <f t="shared" si="0"/>
        <v>0</v>
      </c>
      <c r="O15" s="117">
        <v>2</v>
      </c>
      <c r="AA15" s="96">
        <v>12</v>
      </c>
      <c r="AB15" s="96">
        <v>0</v>
      </c>
      <c r="AC15" s="96">
        <v>5</v>
      </c>
      <c r="AZ15" s="96">
        <v>1</v>
      </c>
      <c r="BA15" s="96">
        <f t="shared" si="1"/>
        <v>0</v>
      </c>
      <c r="BB15" s="96">
        <f t="shared" si="2"/>
        <v>0</v>
      </c>
      <c r="BC15" s="96">
        <f t="shared" si="3"/>
        <v>0</v>
      </c>
      <c r="BD15" s="96">
        <f t="shared" si="4"/>
        <v>0</v>
      </c>
      <c r="BE15" s="96">
        <f t="shared" si="5"/>
        <v>0</v>
      </c>
      <c r="CZ15" s="96">
        <v>0</v>
      </c>
    </row>
    <row r="16" spans="1:104" x14ac:dyDescent="0.2">
      <c r="A16" s="160">
        <v>9</v>
      </c>
      <c r="B16" s="161" t="s">
        <v>22</v>
      </c>
      <c r="C16" s="162" t="s">
        <v>69</v>
      </c>
      <c r="D16" s="154" t="s">
        <v>58</v>
      </c>
      <c r="E16" s="155">
        <v>1</v>
      </c>
      <c r="F16" s="193"/>
      <c r="G16" s="156">
        <f t="shared" ref="G16" si="9">E16*F16</f>
        <v>0</v>
      </c>
      <c r="O16" s="117"/>
    </row>
    <row r="17" spans="1:104" ht="22.5" x14ac:dyDescent="0.2">
      <c r="A17" s="160">
        <v>10</v>
      </c>
      <c r="B17" s="161" t="s">
        <v>22</v>
      </c>
      <c r="C17" s="162" t="s">
        <v>74</v>
      </c>
      <c r="D17" s="154" t="s">
        <v>58</v>
      </c>
      <c r="E17" s="155">
        <v>1</v>
      </c>
      <c r="F17" s="193"/>
      <c r="G17" s="156">
        <f t="shared" ref="G17" si="10">E17*F17</f>
        <v>0</v>
      </c>
      <c r="O17" s="117"/>
    </row>
    <row r="18" spans="1:104" x14ac:dyDescent="0.2">
      <c r="A18" s="160">
        <v>11</v>
      </c>
      <c r="B18" s="161" t="s">
        <v>22</v>
      </c>
      <c r="C18" s="162" t="s">
        <v>75</v>
      </c>
      <c r="D18" s="154" t="s">
        <v>58</v>
      </c>
      <c r="E18" s="155">
        <v>1</v>
      </c>
      <c r="F18" s="193"/>
      <c r="G18" s="156">
        <f t="shared" ref="G18" si="11">E18*F18</f>
        <v>0</v>
      </c>
      <c r="O18" s="117"/>
    </row>
    <row r="19" spans="1:104" x14ac:dyDescent="0.2">
      <c r="A19" s="160">
        <v>12</v>
      </c>
      <c r="B19" s="161" t="s">
        <v>22</v>
      </c>
      <c r="C19" s="162" t="s">
        <v>61</v>
      </c>
      <c r="D19" s="154" t="s">
        <v>58</v>
      </c>
      <c r="E19" s="155">
        <v>1</v>
      </c>
      <c r="F19" s="193"/>
      <c r="G19" s="156">
        <f t="shared" si="0"/>
        <v>0</v>
      </c>
      <c r="O19" s="117">
        <v>2</v>
      </c>
      <c r="AA19" s="96">
        <v>12</v>
      </c>
      <c r="AB19" s="96">
        <v>0</v>
      </c>
      <c r="AC19" s="96">
        <v>6</v>
      </c>
      <c r="AZ19" s="96">
        <v>1</v>
      </c>
      <c r="BA19" s="96">
        <f t="shared" si="1"/>
        <v>0</v>
      </c>
      <c r="BB19" s="96">
        <f t="shared" si="2"/>
        <v>0</v>
      </c>
      <c r="BC19" s="96">
        <f t="shared" si="3"/>
        <v>0</v>
      </c>
      <c r="BD19" s="96">
        <f t="shared" si="4"/>
        <v>0</v>
      </c>
      <c r="BE19" s="96">
        <f t="shared" si="5"/>
        <v>0</v>
      </c>
      <c r="CZ19" s="96">
        <v>0</v>
      </c>
    </row>
    <row r="20" spans="1:104" ht="15.75" customHeight="1" x14ac:dyDescent="0.2">
      <c r="A20" s="118"/>
      <c r="B20" s="119" t="s">
        <v>56</v>
      </c>
      <c r="C20" s="164" t="str">
        <f>CONCATENATE(B7," ",C7)</f>
        <v>10 VRN + OST</v>
      </c>
      <c r="D20" s="166"/>
      <c r="E20" s="163"/>
      <c r="F20" s="167"/>
      <c r="G20" s="165">
        <f>SUM(G7:G19)</f>
        <v>0</v>
      </c>
      <c r="O20" s="117">
        <v>4</v>
      </c>
      <c r="BA20" s="120">
        <f>SUM(BA7:BA19)</f>
        <v>0</v>
      </c>
      <c r="BB20" s="120">
        <f>SUM(BB7:BB19)</f>
        <v>0</v>
      </c>
      <c r="BC20" s="120">
        <f>SUM(BC7:BC19)</f>
        <v>0</v>
      </c>
      <c r="BD20" s="120">
        <f>SUM(BD7:BD19)</f>
        <v>0</v>
      </c>
      <c r="BE20" s="120">
        <f>SUM(BE7:BE19)</f>
        <v>0</v>
      </c>
    </row>
    <row r="21" spans="1:104" x14ac:dyDescent="0.2">
      <c r="A21" s="97"/>
      <c r="B21" s="97"/>
      <c r="C21" s="97"/>
      <c r="D21" s="97"/>
      <c r="E21" s="97"/>
      <c r="F21" s="97"/>
      <c r="G21" s="97"/>
    </row>
    <row r="22" spans="1:104" x14ac:dyDescent="0.2">
      <c r="E22" s="96"/>
    </row>
    <row r="23" spans="1:104" x14ac:dyDescent="0.2">
      <c r="E23" s="96"/>
    </row>
    <row r="24" spans="1:104" x14ac:dyDescent="0.2">
      <c r="E24" s="96"/>
    </row>
    <row r="25" spans="1:104" x14ac:dyDescent="0.2">
      <c r="E25" s="96"/>
    </row>
    <row r="26" spans="1:104" x14ac:dyDescent="0.2">
      <c r="E26" s="96"/>
    </row>
    <row r="27" spans="1:104" x14ac:dyDescent="0.2">
      <c r="E27" s="96"/>
    </row>
    <row r="28" spans="1:104" x14ac:dyDescent="0.2">
      <c r="E28" s="96"/>
    </row>
    <row r="29" spans="1:104" x14ac:dyDescent="0.2">
      <c r="E29" s="96"/>
    </row>
    <row r="30" spans="1:104" x14ac:dyDescent="0.2">
      <c r="E30" s="96"/>
    </row>
    <row r="31" spans="1:104" x14ac:dyDescent="0.2">
      <c r="E31" s="96"/>
    </row>
    <row r="32" spans="1:104" x14ac:dyDescent="0.2">
      <c r="E32" s="96"/>
    </row>
    <row r="33" spans="1:7" x14ac:dyDescent="0.2">
      <c r="E33" s="96"/>
    </row>
    <row r="34" spans="1:7" x14ac:dyDescent="0.2">
      <c r="E34" s="96"/>
    </row>
    <row r="35" spans="1:7" x14ac:dyDescent="0.2">
      <c r="E35" s="96"/>
    </row>
    <row r="36" spans="1:7" x14ac:dyDescent="0.2">
      <c r="E36" s="96"/>
    </row>
    <row r="37" spans="1:7" x14ac:dyDescent="0.2">
      <c r="E37" s="96"/>
    </row>
    <row r="38" spans="1:7" x14ac:dyDescent="0.2">
      <c r="E38" s="96"/>
    </row>
    <row r="39" spans="1:7" x14ac:dyDescent="0.2">
      <c r="E39" s="96"/>
    </row>
    <row r="40" spans="1:7" x14ac:dyDescent="0.2">
      <c r="E40" s="96"/>
    </row>
    <row r="41" spans="1:7" x14ac:dyDescent="0.2">
      <c r="E41" s="96"/>
    </row>
    <row r="42" spans="1:7" x14ac:dyDescent="0.2">
      <c r="E42" s="96"/>
    </row>
    <row r="43" spans="1:7" x14ac:dyDescent="0.2">
      <c r="E43" s="96"/>
    </row>
    <row r="44" spans="1:7" x14ac:dyDescent="0.2">
      <c r="A44" s="121"/>
      <c r="B44" s="121"/>
      <c r="C44" s="121"/>
      <c r="D44" s="121"/>
      <c r="E44" s="121"/>
      <c r="F44" s="121"/>
      <c r="G44" s="121"/>
    </row>
    <row r="45" spans="1:7" x14ac:dyDescent="0.2">
      <c r="A45" s="121"/>
      <c r="B45" s="121"/>
      <c r="C45" s="121"/>
      <c r="D45" s="121"/>
      <c r="E45" s="121"/>
      <c r="F45" s="121"/>
      <c r="G45" s="121"/>
    </row>
    <row r="46" spans="1:7" x14ac:dyDescent="0.2">
      <c r="A46" s="121"/>
      <c r="B46" s="121"/>
      <c r="C46" s="121"/>
      <c r="D46" s="121"/>
      <c r="E46" s="121"/>
      <c r="F46" s="121"/>
      <c r="G46" s="121"/>
    </row>
    <row r="47" spans="1:7" x14ac:dyDescent="0.2">
      <c r="A47" s="121"/>
      <c r="B47" s="121"/>
      <c r="C47" s="121"/>
      <c r="D47" s="121"/>
      <c r="E47" s="121"/>
      <c r="F47" s="121"/>
      <c r="G47" s="121"/>
    </row>
    <row r="48" spans="1:7" x14ac:dyDescent="0.2">
      <c r="E48" s="96"/>
    </row>
    <row r="49" spans="5:5" x14ac:dyDescent="0.2">
      <c r="E49" s="96"/>
    </row>
    <row r="50" spans="5:5" x14ac:dyDescent="0.2">
      <c r="E50" s="96"/>
    </row>
    <row r="51" spans="5:5" x14ac:dyDescent="0.2">
      <c r="E51" s="96"/>
    </row>
    <row r="52" spans="5:5" x14ac:dyDescent="0.2">
      <c r="E52" s="96"/>
    </row>
    <row r="53" spans="5:5" x14ac:dyDescent="0.2">
      <c r="E53" s="96"/>
    </row>
    <row r="54" spans="5:5" x14ac:dyDescent="0.2">
      <c r="E54" s="96"/>
    </row>
    <row r="55" spans="5:5" x14ac:dyDescent="0.2">
      <c r="E55" s="96"/>
    </row>
    <row r="56" spans="5:5" x14ac:dyDescent="0.2">
      <c r="E56" s="96"/>
    </row>
    <row r="57" spans="5:5" x14ac:dyDescent="0.2">
      <c r="E57" s="96"/>
    </row>
    <row r="58" spans="5:5" x14ac:dyDescent="0.2">
      <c r="E58" s="96"/>
    </row>
    <row r="59" spans="5:5" x14ac:dyDescent="0.2">
      <c r="E59" s="96"/>
    </row>
    <row r="60" spans="5:5" x14ac:dyDescent="0.2">
      <c r="E60" s="96"/>
    </row>
    <row r="61" spans="5:5" x14ac:dyDescent="0.2">
      <c r="E61" s="96"/>
    </row>
    <row r="62" spans="5:5" x14ac:dyDescent="0.2">
      <c r="E62" s="96"/>
    </row>
    <row r="63" spans="5:5" x14ac:dyDescent="0.2">
      <c r="E63" s="96"/>
    </row>
    <row r="64" spans="5:5" x14ac:dyDescent="0.2">
      <c r="E64" s="96"/>
    </row>
    <row r="65" spans="1:7" x14ac:dyDescent="0.2">
      <c r="E65" s="96"/>
    </row>
    <row r="66" spans="1:7" x14ac:dyDescent="0.2">
      <c r="E66" s="96"/>
    </row>
    <row r="67" spans="1:7" x14ac:dyDescent="0.2">
      <c r="E67" s="96"/>
    </row>
    <row r="68" spans="1:7" x14ac:dyDescent="0.2">
      <c r="E68" s="96"/>
    </row>
    <row r="69" spans="1:7" x14ac:dyDescent="0.2">
      <c r="E69" s="96"/>
    </row>
    <row r="70" spans="1:7" x14ac:dyDescent="0.2">
      <c r="E70" s="96"/>
    </row>
    <row r="71" spans="1:7" x14ac:dyDescent="0.2">
      <c r="E71" s="96"/>
    </row>
    <row r="72" spans="1:7" x14ac:dyDescent="0.2">
      <c r="E72" s="96"/>
    </row>
    <row r="73" spans="1:7" x14ac:dyDescent="0.2">
      <c r="E73" s="96"/>
    </row>
    <row r="74" spans="1:7" x14ac:dyDescent="0.2">
      <c r="E74" s="96"/>
    </row>
    <row r="75" spans="1:7" x14ac:dyDescent="0.2">
      <c r="E75" s="96"/>
    </row>
    <row r="76" spans="1:7" x14ac:dyDescent="0.2">
      <c r="E76" s="96"/>
    </row>
    <row r="77" spans="1:7" x14ac:dyDescent="0.2">
      <c r="E77" s="96"/>
    </row>
    <row r="78" spans="1:7" x14ac:dyDescent="0.2">
      <c r="E78" s="96"/>
    </row>
    <row r="79" spans="1:7" x14ac:dyDescent="0.2">
      <c r="A79" s="122"/>
      <c r="B79" s="122"/>
    </row>
    <row r="80" spans="1:7" x14ac:dyDescent="0.2">
      <c r="A80" s="121"/>
      <c r="B80" s="121"/>
      <c r="C80" s="124"/>
      <c r="D80" s="124"/>
      <c r="E80" s="125"/>
      <c r="F80" s="124"/>
      <c r="G80" s="126"/>
    </row>
    <row r="81" spans="1:7" x14ac:dyDescent="0.2">
      <c r="A81" s="127"/>
      <c r="B81" s="127"/>
      <c r="C81" s="121"/>
      <c r="D81" s="121"/>
      <c r="E81" s="128"/>
      <c r="F81" s="121"/>
      <c r="G81" s="121"/>
    </row>
    <row r="82" spans="1:7" x14ac:dyDescent="0.2">
      <c r="A82" s="121"/>
      <c r="B82" s="121"/>
      <c r="C82" s="121"/>
      <c r="D82" s="121"/>
      <c r="E82" s="128"/>
      <c r="F82" s="121"/>
      <c r="G82" s="121"/>
    </row>
    <row r="83" spans="1:7" x14ac:dyDescent="0.2">
      <c r="A83" s="121"/>
      <c r="B83" s="121"/>
      <c r="C83" s="121"/>
      <c r="D83" s="121"/>
      <c r="E83" s="128"/>
      <c r="F83" s="121"/>
      <c r="G83" s="121"/>
    </row>
    <row r="84" spans="1:7" x14ac:dyDescent="0.2">
      <c r="A84" s="121"/>
      <c r="B84" s="121"/>
      <c r="C84" s="121"/>
      <c r="D84" s="121"/>
      <c r="E84" s="128"/>
      <c r="F84" s="121"/>
      <c r="G84" s="121"/>
    </row>
    <row r="85" spans="1:7" x14ac:dyDescent="0.2">
      <c r="A85" s="121"/>
      <c r="B85" s="121"/>
      <c r="C85" s="121"/>
      <c r="D85" s="121"/>
      <c r="E85" s="128"/>
      <c r="F85" s="121"/>
      <c r="G85" s="121"/>
    </row>
    <row r="86" spans="1:7" x14ac:dyDescent="0.2">
      <c r="A86" s="121"/>
      <c r="B86" s="121"/>
      <c r="C86" s="121"/>
      <c r="D86" s="121"/>
      <c r="E86" s="128"/>
      <c r="F86" s="121"/>
      <c r="G86" s="121"/>
    </row>
    <row r="87" spans="1:7" x14ac:dyDescent="0.2">
      <c r="A87" s="121"/>
      <c r="B87" s="121"/>
      <c r="C87" s="121"/>
      <c r="D87" s="121"/>
      <c r="E87" s="128"/>
      <c r="F87" s="121"/>
      <c r="G87" s="121"/>
    </row>
    <row r="88" spans="1:7" x14ac:dyDescent="0.2">
      <c r="A88" s="121"/>
      <c r="B88" s="121"/>
      <c r="C88" s="121"/>
      <c r="D88" s="121"/>
      <c r="E88" s="128"/>
      <c r="F88" s="121"/>
      <c r="G88" s="121"/>
    </row>
    <row r="89" spans="1:7" x14ac:dyDescent="0.2">
      <c r="A89" s="121"/>
      <c r="B89" s="121"/>
      <c r="C89" s="121"/>
      <c r="D89" s="121"/>
      <c r="E89" s="128"/>
      <c r="F89" s="121"/>
      <c r="G89" s="121"/>
    </row>
    <row r="90" spans="1:7" x14ac:dyDescent="0.2">
      <c r="A90" s="121"/>
      <c r="B90" s="121"/>
      <c r="C90" s="121"/>
      <c r="D90" s="121"/>
      <c r="E90" s="128"/>
      <c r="F90" s="121"/>
      <c r="G90" s="121"/>
    </row>
    <row r="91" spans="1:7" x14ac:dyDescent="0.2">
      <c r="A91" s="121"/>
      <c r="B91" s="121"/>
      <c r="C91" s="121"/>
      <c r="D91" s="121"/>
      <c r="E91" s="128"/>
      <c r="F91" s="121"/>
      <c r="G91" s="121"/>
    </row>
    <row r="92" spans="1:7" x14ac:dyDescent="0.2">
      <c r="A92" s="121"/>
      <c r="B92" s="121"/>
      <c r="C92" s="121"/>
      <c r="D92" s="121"/>
      <c r="E92" s="128"/>
      <c r="F92" s="121"/>
      <c r="G92" s="121"/>
    </row>
    <row r="93" spans="1:7" x14ac:dyDescent="0.2">
      <c r="A93" s="121"/>
      <c r="B93" s="121"/>
      <c r="C93" s="121"/>
      <c r="D93" s="121"/>
      <c r="E93" s="128"/>
      <c r="F93" s="121"/>
      <c r="G93" s="121"/>
    </row>
  </sheetData>
  <sheetProtection password="DA25" sheet="1" objects="1" scenarios="1"/>
  <mergeCells count="5">
    <mergeCell ref="A1:G1"/>
    <mergeCell ref="A3:B3"/>
    <mergeCell ref="A4:B4"/>
    <mergeCell ref="E4:G4"/>
    <mergeCell ref="C3:G3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Goláňová Jana, Ing.</cp:lastModifiedBy>
  <cp:lastPrinted>2019-01-24T10:00:18Z</cp:lastPrinted>
  <dcterms:created xsi:type="dcterms:W3CDTF">2013-06-18T07:24:18Z</dcterms:created>
  <dcterms:modified xsi:type="dcterms:W3CDTF">2019-02-04T14:49:49Z</dcterms:modified>
</cp:coreProperties>
</file>